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0110" windowHeight="3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<sst xmlns="http://schemas.openxmlformats.org/spreadsheetml/2006/main" count="7" uniqueCount="7">
  <si>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費用</t>
  </si>
  <si>
    <t>利潤</t>
  </si>
  <si>
    <t>総余剰</t>
  </si>
  <si>
    <t>収入</t>
  </si>
  <si>
    <r>
      <t>X</t>
    </r>
    <r>
      <rPr>
        <sz val="8"/>
        <rFont val="ＭＳ Ｐゴシック"/>
        <family val="3"/>
      </rPr>
      <t>の供給水準</t>
    </r>
    <r>
      <rPr>
        <sz val="8"/>
        <rFont val="Geneva"/>
        <family val="2"/>
      </rPr>
      <t xml:space="preserve"> </t>
    </r>
  </si>
  <si>
    <r>
      <t>グロスの効用水準</t>
    </r>
    <r>
      <rPr>
        <sz val="8"/>
        <rFont val="Geneva"/>
        <family val="2"/>
      </rPr>
      <t xml:space="preserve"> = </t>
    </r>
    <r>
      <rPr>
        <sz val="8"/>
        <rFont val="ＭＳ Ｐゴシック"/>
        <family val="3"/>
      </rPr>
      <t>利用価格</t>
    </r>
  </si>
  <si>
    <t>公共財を利用する人数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</si>
</sst>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&quot;$&quot;#,##0"/>
  </numFmts>
  <fonts count="7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3"/>
  <sheetViews>
    <sheetView tabSelected="1" workbookViewId="0" topLeftCell="C6">
      <selection activeCell="C14" sqref="C14"/>
    </sheetView>
  </sheetViews>
  <sheetFormatPr defaultColWidth="9.00390625" defaultRowHeight="12"/>
  <cols>
    <col min="1" max="2" width="11.375" style="0" customWidth="1"/>
    <col min="3" max="3" width="21.125" style="1" customWidth="1"/>
    <col min="4" max="8" width="12.875" style="0" customWidth="1"/>
    <col min="9" max="16384" width="11.375" style="0" customWidth="1"/>
  </cols>
  <sheetData>
    <row r="6" spans="3:8" s="2" customFormat="1" ht="12">
      <c r="C6" s="5" t="s">
        <v>6</v>
      </c>
      <c r="D6" s="6">
        <v>1000000</v>
      </c>
      <c r="E6" s="6">
        <v>2000000</v>
      </c>
      <c r="F6" s="6">
        <v>3000000</v>
      </c>
      <c r="G6" s="6">
        <v>4000000</v>
      </c>
      <c r="H6" s="6">
        <v>5000000</v>
      </c>
    </row>
    <row r="7" spans="3:8" ht="13.5" customHeight="1">
      <c r="C7" s="7" t="s">
        <v>4</v>
      </c>
      <c r="D7" s="6">
        <v>7999999</v>
      </c>
      <c r="E7" s="6">
        <v>7999999</v>
      </c>
      <c r="F7" s="6">
        <v>5999999</v>
      </c>
      <c r="G7" s="8">
        <v>1333332.33</v>
      </c>
      <c r="H7" s="8">
        <v>833332.33</v>
      </c>
    </row>
    <row r="8" spans="3:8" s="3" customFormat="1" ht="15" customHeight="1">
      <c r="C8" s="9" t="s">
        <v>5</v>
      </c>
      <c r="D8" s="10">
        <f>24*LN(D7+1)</f>
        <v>381.47885039145865</v>
      </c>
      <c r="E8" s="10">
        <f>12*LN(E7+1)</f>
        <v>190.73942519572932</v>
      </c>
      <c r="F8" s="10">
        <f>6*LN(F7+1)</f>
        <v>93.64362016315398</v>
      </c>
      <c r="G8" s="10">
        <f>1*LN(G7+1)</f>
        <v>14.103192627916055</v>
      </c>
      <c r="H8" s="10">
        <f>0.5*LN(H7+1)</f>
        <v>6.81659449858516</v>
      </c>
    </row>
    <row r="9" spans="3:8" s="4" customFormat="1" ht="12">
      <c r="C9" s="11" t="s">
        <v>3</v>
      </c>
      <c r="D9" s="12">
        <f>D6*D8</f>
        <v>381478850.39145863</v>
      </c>
      <c r="E9" s="12">
        <f>E6*E8</f>
        <v>381478850.39145863</v>
      </c>
      <c r="F9" s="12">
        <f>F6*F8</f>
        <v>280930860.48946196</v>
      </c>
      <c r="G9" s="12">
        <f>G6*G8</f>
        <v>56412770.51166422</v>
      </c>
      <c r="H9" s="12">
        <f>H6*H8</f>
        <v>34082972.4929258</v>
      </c>
    </row>
    <row r="10" spans="3:8" ht="12">
      <c r="C10" s="13" t="s">
        <v>0</v>
      </c>
      <c r="D10" s="12">
        <f>3*D7</f>
        <v>23999997</v>
      </c>
      <c r="E10" s="12">
        <f>3*E7</f>
        <v>23999997</v>
      </c>
      <c r="F10" s="12">
        <f>3*F7</f>
        <v>17999997</v>
      </c>
      <c r="G10" s="12">
        <f>3*G7</f>
        <v>3999996.99</v>
      </c>
      <c r="H10" s="12">
        <f>3*H7</f>
        <v>2499996.9899999998</v>
      </c>
    </row>
    <row r="11" spans="3:8" ht="12">
      <c r="C11" s="7"/>
      <c r="D11" s="14"/>
      <c r="E11" s="14"/>
      <c r="F11" s="14"/>
      <c r="G11" s="14"/>
      <c r="H11" s="14"/>
    </row>
    <row r="12" spans="3:8" s="4" customFormat="1" ht="12">
      <c r="C12" s="11" t="s">
        <v>1</v>
      </c>
      <c r="D12" s="12">
        <f>D9-D10</f>
        <v>357478853.39145863</v>
      </c>
      <c r="E12" s="12">
        <f>E9-E10</f>
        <v>357478853.39145863</v>
      </c>
      <c r="F12" s="12">
        <f>F9-F10</f>
        <v>262930863.48946196</v>
      </c>
      <c r="G12" s="12">
        <f>G9-G10</f>
        <v>52412773.52166422</v>
      </c>
      <c r="H12" s="12">
        <f>H9-H10</f>
        <v>31582975.502925802</v>
      </c>
    </row>
    <row r="13" spans="3:8" s="4" customFormat="1" ht="12">
      <c r="C13" s="11" t="s">
        <v>2</v>
      </c>
      <c r="D13" s="12">
        <f>D12</f>
        <v>357478853.39145863</v>
      </c>
      <c r="E13" s="12">
        <f>36000000*LN(E7+1)-E10</f>
        <v>548218278.587188</v>
      </c>
      <c r="F13" s="10">
        <f>42000000*LN(F7+1)-F10</f>
        <v>637505344.1420778</v>
      </c>
      <c r="G13" s="12">
        <f>43000000*LN(G7+1)-G10</f>
        <v>602437286.0103904</v>
      </c>
      <c r="H13" s="12">
        <f>43500000*LN(H7+1)-H10</f>
        <v>590543724.3869089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2002-05-17T03:14:00Z</dcterms:created>
  <dcterms:modified xsi:type="dcterms:W3CDTF">2008-03-25T06:13:58Z</dcterms:modified>
  <cp:category/>
  <cp:version/>
  <cp:contentType/>
  <cp:contentStatus/>
</cp:coreProperties>
</file>