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4590" windowWidth="15480" windowHeight="4620" activeTab="0"/>
  </bookViews>
  <sheets>
    <sheet name="提出用" sheetId="1" r:id="rId1"/>
  </sheets>
  <definedNames>
    <definedName name="_xlnm.Print_Area" localSheetId="0">'提出用'!$A$1:$N$47</definedName>
  </definedNames>
  <calcPr fullCalcOnLoad="1"/>
</workbook>
</file>

<file path=xl/sharedStrings.xml><?xml version="1.0" encoding="utf-8"?>
<sst xmlns="http://schemas.openxmlformats.org/spreadsheetml/2006/main" count="69" uniqueCount="64">
  <si>
    <t>法人税</t>
  </si>
  <si>
    <t>相続税</t>
  </si>
  <si>
    <t>消費税</t>
  </si>
  <si>
    <t>酒税</t>
  </si>
  <si>
    <t>たばこ税</t>
  </si>
  <si>
    <t>揮発油税</t>
  </si>
  <si>
    <t>石油ガス税</t>
  </si>
  <si>
    <t>航空機燃料税</t>
  </si>
  <si>
    <t>自動車重量税</t>
  </si>
  <si>
    <t>関税</t>
  </si>
  <si>
    <t>とん税</t>
  </si>
  <si>
    <t>源泉分</t>
  </si>
  <si>
    <t>所得税</t>
  </si>
  <si>
    <t>申告分</t>
  </si>
  <si>
    <t>計</t>
  </si>
  <si>
    <t>収入印紙</t>
  </si>
  <si>
    <t>印紙収入</t>
  </si>
  <si>
    <t>現金収入</t>
  </si>
  <si>
    <t>石油ガス税</t>
  </si>
  <si>
    <t>（譲与分）</t>
  </si>
  <si>
    <t>航空機燃料税</t>
  </si>
  <si>
    <t>自動車重量税</t>
  </si>
  <si>
    <t>特別とん税</t>
  </si>
  <si>
    <t>たばこ特別税</t>
  </si>
  <si>
    <t>石油石炭税</t>
  </si>
  <si>
    <t>電源開発促進税</t>
  </si>
  <si>
    <t>地方揮発油税</t>
  </si>
  <si>
    <t>地方法人特別税</t>
  </si>
  <si>
    <t>現行法によ
る収入見込
額</t>
  </si>
  <si>
    <t>(1)</t>
  </si>
  <si>
    <t>(2)</t>
  </si>
  <si>
    <t>(4)</t>
  </si>
  <si>
    <t>（一般会計）</t>
  </si>
  <si>
    <t>（国債整理基金特別会計）</t>
  </si>
  <si>
    <t>総　　　　　　　計</t>
  </si>
  <si>
    <t>合　　　　　　　計</t>
  </si>
  <si>
    <t xml:space="preserve"> （交付税及び譲与税配付金特別会計）</t>
  </si>
  <si>
    <t>税       目</t>
  </si>
  <si>
    <t>　(単位 億円）</t>
  </si>
  <si>
    <t>改正法によ
る収入見込
額(予算額)</t>
  </si>
  <si>
    <t>１． 租　税　及　び　印　紙　収　入　予　算</t>
  </si>
  <si>
    <t>当初予算額</t>
  </si>
  <si>
    <t>(3)</t>
  </si>
  <si>
    <t>対　当　初</t>
  </si>
  <si>
    <t>前年度予算額に対する現行法による増減(▲)収見込額</t>
  </si>
  <si>
    <t>対　当　初</t>
  </si>
  <si>
    <t>(6)</t>
  </si>
  <si>
    <t>(7)=
(5)+(6)</t>
  </si>
  <si>
    <t>(8)=
(7)-(1)</t>
  </si>
  <si>
    <t>(9)=
(7)-(2)</t>
  </si>
  <si>
    <t>(5)=
(1)+(3)
(2)+(4)</t>
  </si>
  <si>
    <t>（東日本大震災復興特別会計）</t>
  </si>
  <si>
    <t>復興特別所得税</t>
  </si>
  <si>
    <t>補正後
予算額</t>
  </si>
  <si>
    <t>対補正後</t>
  </si>
  <si>
    <t>地　　　　　方　　　　　法　　　　　人　　　　　税</t>
  </si>
  <si>
    <r>
      <t>前年度予算額に対
する増減</t>
    </r>
    <r>
      <rPr>
        <sz val="5"/>
        <rFont val="ＭＳ Ｐゴシック"/>
        <family val="3"/>
      </rPr>
      <t>(▲)</t>
    </r>
    <r>
      <rPr>
        <sz val="8"/>
        <rFont val="ＭＳ Ｐゴシック"/>
        <family val="3"/>
      </rPr>
      <t>収見込額</t>
    </r>
  </si>
  <si>
    <r>
      <t>税制改正に
よる増減</t>
    </r>
    <r>
      <rPr>
        <sz val="6"/>
        <rFont val="ＭＳ Ｐゴシック"/>
        <family val="3"/>
      </rPr>
      <t xml:space="preserve">(▲)
</t>
    </r>
    <r>
      <rPr>
        <sz val="8"/>
        <rFont val="ＭＳ Ｐゴシック"/>
        <family val="3"/>
      </rPr>
      <t>収見込額</t>
    </r>
  </si>
  <si>
    <t>平　成　28　年　度</t>
  </si>
  <si>
    <t>平　　成　　29　　年　　度</t>
  </si>
  <si>
    <t xml:space="preserve"> 　　のであることを勘案したものである。</t>
  </si>
  <si>
    <t>（注）　自動車重量税及び自動車重量税（譲与分）の現行法による収入見込額は、平成29年度税制改正におけるエコカー減税の基準見直しによる増収見込額（平成29年度のエコ</t>
  </si>
  <si>
    <t>　　 カーの普及割合の見込みを基に試算したものであり、自動車重量税60億円、自動車重量税（譲与分）41億円）を含めて計上している。これは、当該増収見込額が平成27年度</t>
  </si>
  <si>
    <t xml:space="preserve"> 　　以前の税制改正に起因して平成27年度から平成29年度にかけて追加的に発生した減収見込額（自動車重量税▲200億円、自動車重量税（譲与分）▲137億円）に対応するも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</si>
</sst>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&quot;△ &quot;* #,##0"/>
    <numFmt numFmtId="177" formatCode="* #,##0;\ \ \ &quot;△ &quot;* #,##0"/>
    <numFmt numFmtId="178" formatCode="#,##0;&quot;△ &quot;#,##0"/>
    <numFmt numFmtId="179" formatCode="#,##0;&quot;▲ &quot;#,##0"/>
    <numFmt numFmtId="180" formatCode="#,##0;&quot;▲ &quot;#,##0;\-"/>
    <numFmt numFmtId="181" formatCode="#,##0.000000;[Red]\-#,##0.000000"/>
    <numFmt numFmtId="182" formatCode="0.00000000_);[Red]\(0.00000000\)"/>
    <numFmt numFmtId="183" formatCode="&quot;＋&quot;* #,##0;&quot;△&quot;* #,##0;&quot;±&quot;* #,##0"/>
    <numFmt numFmtId="184" formatCode="#,##0.0_ ;\ \ &quot;△&quot;* #,##0.0_ "/>
    <numFmt numFmtId="185" formatCode="#,##0_ ;\ \ &quot;△ &quot;* #,##0_ "/>
    <numFmt numFmtId="186" formatCode="#,##0_ ;\ \ &quot;△&quot;* #,##0_ "/>
    <numFmt numFmtId="187" formatCode="#,##0.0;[Red]\-#,##0.0"/>
    <numFmt numFmtId="188" formatCode="_ * \+#,##0;_ * &quot;▲&quot;#,##0;_ * &quot;-&quot;_ ;_ @_ "/>
    <numFmt numFmtId="189" formatCode="0_);[Red]\(0\)"/>
    <numFmt numFmtId="190" formatCode="0_ "/>
    <numFmt numFmtId="191" formatCode="\-"/>
    <numFmt numFmtId="192" formatCode="_ * #,##0.0;_ * &quot;▲&quot;#,##0.0;_ * &quot;-&quot;_ ;_ @_ "/>
    <numFmt numFmtId="193" formatCode="* #,##0;&quot;△&quot;* #,##0;"/>
    <numFmt numFmtId="194" formatCode="0.000000"/>
    <numFmt numFmtId="195" formatCode="&quot;＋&quot;* #,##0;&quot;   △&quot;* #,##0;&quot;±&quot;* #,##0"/>
    <numFmt numFmtId="196" formatCode="\(General\)"/>
  </numFmts>
  <fonts count="50">
    <font>
      <sz val="10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63">
      <alignment/>
      <protection/>
    </xf>
    <xf numFmtId="0" fontId="4" fillId="0" borderId="0" xfId="63" applyFont="1" applyAlignment="1">
      <alignment vertical="center"/>
      <protection/>
    </xf>
    <xf numFmtId="176" fontId="5" fillId="0" borderId="0" xfId="63" applyNumberFormat="1" applyFont="1" applyAlignment="1">
      <alignment vertical="center"/>
      <protection/>
    </xf>
    <xf numFmtId="0" fontId="1" fillId="0" borderId="0" xfId="63" applyFont="1">
      <alignment/>
      <protection/>
    </xf>
    <xf numFmtId="0" fontId="1" fillId="0" borderId="0" xfId="63" applyNumberFormat="1">
      <alignment/>
      <protection/>
    </xf>
    <xf numFmtId="0" fontId="7" fillId="0" borderId="0" xfId="63" applyNumberFormat="1" applyFont="1">
      <alignment/>
      <protection/>
    </xf>
    <xf numFmtId="0" fontId="7" fillId="0" borderId="0" xfId="63" applyFont="1">
      <alignment/>
      <protection/>
    </xf>
    <xf numFmtId="0" fontId="6" fillId="0" borderId="0" xfId="63" applyNumberFormat="1" applyFont="1" applyBorder="1" applyAlignment="1">
      <alignment vertical="center"/>
      <protection/>
    </xf>
    <xf numFmtId="0" fontId="1" fillId="0" borderId="0" xfId="63" applyFill="1">
      <alignment/>
      <protection/>
    </xf>
    <xf numFmtId="0" fontId="3" fillId="0" borderId="0" xfId="63" applyFont="1" applyFill="1" applyBorder="1">
      <alignment/>
      <protection/>
    </xf>
    <xf numFmtId="0" fontId="3" fillId="0" borderId="10" xfId="63" applyFont="1" applyFill="1" applyBorder="1">
      <alignment/>
      <protection/>
    </xf>
    <xf numFmtId="0" fontId="6" fillId="0" borderId="11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10" xfId="63" applyNumberFormat="1" applyFont="1" applyFill="1" applyBorder="1" applyAlignment="1">
      <alignment vertical="center"/>
      <protection/>
    </xf>
    <xf numFmtId="0" fontId="7" fillId="0" borderId="0" xfId="63" applyFont="1" applyFill="1" applyBorder="1">
      <alignment/>
      <protection/>
    </xf>
    <xf numFmtId="0" fontId="6" fillId="0" borderId="0" xfId="63" applyFont="1" applyFill="1" applyBorder="1" applyAlignment="1">
      <alignment horizontal="distributed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vertical="center"/>
      <protection/>
    </xf>
    <xf numFmtId="180" fontId="7" fillId="0" borderId="0" xfId="63" applyNumberFormat="1" applyFont="1">
      <alignment/>
      <protection/>
    </xf>
    <xf numFmtId="0" fontId="6" fillId="0" borderId="0" xfId="63" applyNumberFormat="1" applyFont="1" applyFill="1" applyBorder="1" applyAlignment="1">
      <alignment vertical="center"/>
      <protection/>
    </xf>
    <xf numFmtId="176" fontId="6" fillId="0" borderId="0" xfId="63" applyNumberFormat="1" applyFont="1" applyFill="1" applyBorder="1" applyAlignment="1">
      <alignment vertical="center"/>
      <protection/>
    </xf>
    <xf numFmtId="176" fontId="5" fillId="0" borderId="0" xfId="63" applyNumberFormat="1" applyFont="1" applyFill="1" applyAlignment="1">
      <alignment vertical="center"/>
      <protection/>
    </xf>
    <xf numFmtId="0" fontId="1" fillId="0" borderId="0" xfId="63" applyFont="1" applyFill="1">
      <alignment/>
      <protection/>
    </xf>
    <xf numFmtId="0" fontId="8" fillId="0" borderId="0" xfId="63" applyFont="1" applyFill="1" applyBorder="1" applyAlignment="1">
      <alignment horizontal="center" vertical="top"/>
      <protection/>
    </xf>
    <xf numFmtId="0" fontId="3" fillId="33" borderId="10" xfId="63" applyFont="1" applyFill="1" applyBorder="1">
      <alignment/>
      <protection/>
    </xf>
    <xf numFmtId="0" fontId="6" fillId="33" borderId="0" xfId="63" applyNumberFormat="1" applyFont="1" applyFill="1" applyBorder="1" applyAlignment="1">
      <alignment vertical="center"/>
      <protection/>
    </xf>
    <xf numFmtId="176" fontId="5" fillId="33" borderId="0" xfId="63" applyNumberFormat="1" applyFont="1" applyFill="1" applyAlignment="1">
      <alignment vertical="center"/>
      <protection/>
    </xf>
    <xf numFmtId="0" fontId="1" fillId="33" borderId="0" xfId="63" applyFont="1" applyFill="1">
      <alignment/>
      <protection/>
    </xf>
    <xf numFmtId="0" fontId="3" fillId="33" borderId="0" xfId="63" applyFont="1" applyFill="1" applyBorder="1">
      <alignment/>
      <protection/>
    </xf>
    <xf numFmtId="0" fontId="6" fillId="33" borderId="12" xfId="63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33" borderId="12" xfId="63" applyNumberFormat="1" applyFont="1" applyFill="1" applyBorder="1" applyAlignment="1" quotePrefix="1">
      <alignment horizontal="center" vertical="center"/>
      <protection/>
    </xf>
    <xf numFmtId="0" fontId="6" fillId="0" borderId="12" xfId="63" applyNumberFormat="1" applyFont="1" applyFill="1" applyBorder="1" applyAlignment="1" quotePrefix="1">
      <alignment horizontal="center" vertical="center"/>
      <protection/>
    </xf>
    <xf numFmtId="0" fontId="6" fillId="0" borderId="12" xfId="63" applyNumberFormat="1" applyFont="1" applyFill="1" applyBorder="1" applyAlignment="1">
      <alignment horizontal="center" vertical="center" wrapText="1"/>
      <protection/>
    </xf>
    <xf numFmtId="0" fontId="6" fillId="0" borderId="13" xfId="63" applyNumberFormat="1" applyFont="1" applyFill="1" applyBorder="1" applyAlignment="1">
      <alignment horizontal="center" vertical="center" wrapText="1"/>
      <protection/>
    </xf>
    <xf numFmtId="0" fontId="7" fillId="33" borderId="14" xfId="63" applyFont="1" applyFill="1" applyBorder="1">
      <alignment/>
      <protection/>
    </xf>
    <xf numFmtId="0" fontId="7" fillId="0" borderId="14" xfId="63" applyFont="1" applyFill="1" applyBorder="1">
      <alignment/>
      <protection/>
    </xf>
    <xf numFmtId="0" fontId="7" fillId="0" borderId="15" xfId="63" applyFont="1" applyFill="1" applyBorder="1">
      <alignment/>
      <protection/>
    </xf>
    <xf numFmtId="180" fontId="6" fillId="33" borderId="14" xfId="63" applyNumberFormat="1" applyFont="1" applyFill="1" applyBorder="1" applyAlignment="1">
      <alignment horizontal="right" vertical="center" wrapText="1"/>
      <protection/>
    </xf>
    <xf numFmtId="180" fontId="6" fillId="0" borderId="14" xfId="63" applyNumberFormat="1" applyFont="1" applyFill="1" applyBorder="1" applyAlignment="1">
      <alignment horizontal="right" vertical="center" wrapText="1"/>
      <protection/>
    </xf>
    <xf numFmtId="180" fontId="6" fillId="0" borderId="15" xfId="63" applyNumberFormat="1" applyFont="1" applyFill="1" applyBorder="1" applyAlignment="1">
      <alignment horizontal="right" vertical="center" wrapText="1"/>
      <protection/>
    </xf>
    <xf numFmtId="180" fontId="6" fillId="33" borderId="16" xfId="63" applyNumberFormat="1" applyFont="1" applyFill="1" applyBorder="1" applyAlignment="1">
      <alignment horizontal="right" vertical="center" wrapText="1"/>
      <protection/>
    </xf>
    <xf numFmtId="180" fontId="6" fillId="0" borderId="16" xfId="63" applyNumberFormat="1" applyFont="1" applyFill="1" applyBorder="1" applyAlignment="1">
      <alignment horizontal="right" vertical="center" wrapText="1"/>
      <protection/>
    </xf>
    <xf numFmtId="180" fontId="6" fillId="0" borderId="17" xfId="63" applyNumberFormat="1" applyFont="1" applyFill="1" applyBorder="1" applyAlignment="1">
      <alignment horizontal="right" vertical="center" wrapText="1"/>
      <protection/>
    </xf>
    <xf numFmtId="180" fontId="6" fillId="33" borderId="13" xfId="63" applyNumberFormat="1" applyFont="1" applyFill="1" applyBorder="1" applyAlignment="1">
      <alignment horizontal="right" vertical="center" wrapText="1"/>
      <protection/>
    </xf>
    <xf numFmtId="180" fontId="6" fillId="0" borderId="13" xfId="63" applyNumberFormat="1" applyFont="1" applyFill="1" applyBorder="1" applyAlignment="1">
      <alignment horizontal="right" vertical="center" wrapText="1"/>
      <protection/>
    </xf>
    <xf numFmtId="0" fontId="4" fillId="0" borderId="0" xfId="63" applyFont="1" applyFill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distributed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distributed" vertical="center"/>
      <protection/>
    </xf>
    <xf numFmtId="0" fontId="6" fillId="0" borderId="10" xfId="63" applyFont="1" applyFill="1" applyBorder="1" applyAlignment="1">
      <alignment horizontal="distributed" vertical="center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6" fillId="0" borderId="16" xfId="63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/>
    </xf>
    <xf numFmtId="0" fontId="6" fillId="0" borderId="18" xfId="63" applyFont="1" applyFill="1" applyBorder="1" applyAlignment="1">
      <alignment horizontal="center" vertical="center" wrapText="1"/>
      <protection/>
    </xf>
    <xf numFmtId="0" fontId="6" fillId="0" borderId="17" xfId="63" applyFont="1" applyFill="1" applyBorder="1" applyAlignment="1">
      <alignment horizontal="center" vertical="center" wrapText="1"/>
      <protection/>
    </xf>
    <xf numFmtId="0" fontId="8" fillId="0" borderId="0" xfId="63" applyFont="1" applyBorder="1" applyAlignment="1">
      <alignment horizontal="center" vertical="top"/>
      <protection/>
    </xf>
    <xf numFmtId="0" fontId="0" fillId="0" borderId="10" xfId="63" applyFont="1" applyFill="1" applyBorder="1" applyAlignment="1">
      <alignment horizontal="right"/>
      <protection/>
    </xf>
    <xf numFmtId="0" fontId="6" fillId="0" borderId="11" xfId="63" applyFont="1" applyFill="1" applyBorder="1" applyAlignment="1">
      <alignment horizontal="center" vertical="distributed" wrapText="1"/>
      <protection/>
    </xf>
    <xf numFmtId="0" fontId="0" fillId="0" borderId="11" xfId="0" applyFont="1" applyFill="1" applyBorder="1" applyAlignment="1">
      <alignment horizontal="center" vertical="distributed"/>
    </xf>
    <xf numFmtId="0" fontId="0" fillId="0" borderId="0" xfId="0" applyFont="1" applyFill="1" applyBorder="1" applyAlignment="1">
      <alignment horizontal="center" vertical="distributed"/>
    </xf>
    <xf numFmtId="0" fontId="6" fillId="0" borderId="19" xfId="63" applyFont="1" applyFill="1" applyBorder="1" applyAlignment="1">
      <alignment horizontal="center" vertical="center"/>
      <protection/>
    </xf>
    <xf numFmtId="0" fontId="6" fillId="0" borderId="20" xfId="63" applyFont="1" applyFill="1" applyBorder="1" applyAlignment="1">
      <alignment horizontal="center" vertical="center"/>
      <protection/>
    </xf>
    <xf numFmtId="0" fontId="6" fillId="0" borderId="21" xfId="63" applyFont="1" applyFill="1" applyBorder="1" applyAlignment="1">
      <alignment horizontal="center" vertical="center"/>
      <protection/>
    </xf>
    <xf numFmtId="0" fontId="6" fillId="33" borderId="14" xfId="63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 horizontal="center" vertical="center" wrapText="1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6" fillId="0" borderId="13" xfId="63" applyFont="1" applyFill="1" applyBorder="1" applyAlignment="1">
      <alignment horizontal="center" vertical="center" wrapText="1"/>
      <protection/>
    </xf>
    <xf numFmtId="0" fontId="6" fillId="0" borderId="19" xfId="63" applyFont="1" applyFill="1" applyBorder="1" applyAlignment="1">
      <alignment horizontal="center" vertical="center" wrapText="1"/>
      <protection/>
    </xf>
    <xf numFmtId="0" fontId="6" fillId="0" borderId="20" xfId="63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6" fillId="33" borderId="16" xfId="63" applyFont="1" applyFill="1" applyBorder="1" applyAlignment="1">
      <alignment horizontal="center" vertical="center" wrapText="1"/>
      <protection/>
    </xf>
    <xf numFmtId="0" fontId="0" fillId="33" borderId="13" xfId="0" applyFont="1" applyFill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601_05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7</xdr:row>
      <xdr:rowOff>85725</xdr:rowOff>
    </xdr:from>
    <xdr:ext cx="76200" cy="561975"/>
    <xdr:sp>
      <xdr:nvSpPr>
        <xdr:cNvPr id="1" name="AutoShape 1"/>
        <xdr:cNvSpPr>
          <a:spLocks/>
        </xdr:cNvSpPr>
      </xdr:nvSpPr>
      <xdr:spPr>
        <a:xfrm>
          <a:off x="1057275" y="2219325"/>
          <a:ext cx="76200" cy="561975"/>
        </a:xfrm>
        <a:prstGeom prst="leftBrace">
          <a:avLst>
            <a:gd name="adj" fmla="val -4462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23</xdr:row>
      <xdr:rowOff>85725</xdr:rowOff>
    </xdr:from>
    <xdr:ext cx="76200" cy="561975"/>
    <xdr:sp>
      <xdr:nvSpPr>
        <xdr:cNvPr id="2" name="AutoShape 2"/>
        <xdr:cNvSpPr>
          <a:spLocks/>
        </xdr:cNvSpPr>
      </xdr:nvSpPr>
      <xdr:spPr>
        <a:xfrm>
          <a:off x="1057275" y="5876925"/>
          <a:ext cx="76200" cy="561975"/>
        </a:xfrm>
        <a:prstGeom prst="leftBrace">
          <a:avLst>
            <a:gd name="adj" fmla="val -4462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46</xdr:row>
      <xdr:rowOff>19050</xdr:rowOff>
    </xdr:from>
    <xdr:to>
      <xdr:col>3</xdr:col>
      <xdr:colOff>0</xdr:colOff>
      <xdr:row>47</xdr:row>
      <xdr:rowOff>114300</xdr:rowOff>
    </xdr:to>
    <xdr:sp>
      <xdr:nvSpPr>
        <xdr:cNvPr id="3" name="正方形/長方形 3"/>
        <xdr:cNvSpPr>
          <a:spLocks/>
        </xdr:cNvSpPr>
      </xdr:nvSpPr>
      <xdr:spPr>
        <a:xfrm>
          <a:off x="0" y="10668000"/>
          <a:ext cx="1143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（出所）財務省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showOutlineSymbols="0" view="pageBreakPreview" zoomScaleNormal="115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M1"/>
    </sheetView>
  </sheetViews>
  <sheetFormatPr defaultColWidth="10.28125" defaultRowHeight="12" outlineLevelRow="1" outlineLevelCol="1"/>
  <cols>
    <col min="1" max="1" width="1.7109375" style="4" customWidth="1"/>
    <col min="2" max="2" width="13.7109375" style="4" customWidth="1"/>
    <col min="3" max="3" width="1.7109375" style="4" customWidth="1"/>
    <col min="4" max="4" width="13.57421875" style="4" customWidth="1"/>
    <col min="5" max="5" width="0.85546875" style="4" customWidth="1"/>
    <col min="6" max="6" width="9.7109375" style="28" customWidth="1"/>
    <col min="7" max="7" width="9.7109375" style="23" customWidth="1"/>
    <col min="8" max="8" width="9.7109375" style="28" customWidth="1"/>
    <col min="9" max="9" width="9.7109375" style="23" customWidth="1"/>
    <col min="10" max="10" width="9.7109375" style="23" customWidth="1" outlineLevel="1"/>
    <col min="11" max="11" width="9.7109375" style="28" customWidth="1" outlineLevel="1"/>
    <col min="12" max="12" width="9.7109375" style="23" customWidth="1"/>
    <col min="13" max="13" width="9.7109375" style="4" customWidth="1"/>
    <col min="14" max="14" width="9.7109375" style="23" customWidth="1"/>
    <col min="15" max="16384" width="10.28125" style="1" customWidth="1"/>
  </cols>
  <sheetData>
    <row r="1" spans="1:14" ht="18" customHeight="1">
      <c r="A1" s="60" t="s">
        <v>40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24"/>
    </row>
    <row r="2" spans="1:14" ht="15" customHeight="1">
      <c r="A2" s="10"/>
      <c r="B2" s="10"/>
      <c r="C2" s="10"/>
      <c r="D2" s="10"/>
      <c r="E2" s="10"/>
      <c r="F2" s="25"/>
      <c r="G2" s="11"/>
      <c r="H2" s="29"/>
      <c r="I2" s="10"/>
      <c r="J2" s="10"/>
      <c r="K2" s="29"/>
      <c r="L2" s="61" t="s">
        <v>38</v>
      </c>
      <c r="M2" s="61"/>
      <c r="N2" s="61"/>
    </row>
    <row r="3" spans="1:14" ht="15.75" customHeight="1">
      <c r="A3" s="62" t="s">
        <v>37</v>
      </c>
      <c r="B3" s="63"/>
      <c r="C3" s="63"/>
      <c r="D3" s="63"/>
      <c r="E3" s="12"/>
      <c r="F3" s="65" t="s">
        <v>58</v>
      </c>
      <c r="G3" s="66"/>
      <c r="H3" s="65" t="s">
        <v>59</v>
      </c>
      <c r="I3" s="67"/>
      <c r="J3" s="67"/>
      <c r="K3" s="67"/>
      <c r="L3" s="67"/>
      <c r="M3" s="67"/>
      <c r="N3" s="66"/>
    </row>
    <row r="4" spans="1:15" ht="24.75" customHeight="1">
      <c r="A4" s="64"/>
      <c r="B4" s="64"/>
      <c r="C4" s="64"/>
      <c r="D4" s="64"/>
      <c r="E4" s="13"/>
      <c r="F4" s="68" t="s">
        <v>41</v>
      </c>
      <c r="G4" s="70" t="s">
        <v>53</v>
      </c>
      <c r="H4" s="72" t="s">
        <v>44</v>
      </c>
      <c r="I4" s="73"/>
      <c r="J4" s="56" t="s">
        <v>28</v>
      </c>
      <c r="K4" s="75" t="s">
        <v>57</v>
      </c>
      <c r="L4" s="56" t="s">
        <v>39</v>
      </c>
      <c r="M4" s="58" t="s">
        <v>56</v>
      </c>
      <c r="N4" s="59"/>
      <c r="O4" s="9"/>
    </row>
    <row r="5" spans="1:14" ht="46.5" customHeight="1">
      <c r="A5" s="64"/>
      <c r="B5" s="64"/>
      <c r="C5" s="64"/>
      <c r="D5" s="64"/>
      <c r="E5" s="13"/>
      <c r="F5" s="69"/>
      <c r="G5" s="71"/>
      <c r="H5" s="30" t="s">
        <v>43</v>
      </c>
      <c r="I5" s="31" t="s">
        <v>54</v>
      </c>
      <c r="J5" s="74"/>
      <c r="K5" s="76"/>
      <c r="L5" s="57"/>
      <c r="M5" s="32" t="s">
        <v>45</v>
      </c>
      <c r="N5" s="31" t="s">
        <v>54</v>
      </c>
    </row>
    <row r="6" spans="1:15" s="5" customFormat="1" ht="34.5" customHeight="1">
      <c r="A6" s="14"/>
      <c r="B6" s="14"/>
      <c r="C6" s="14"/>
      <c r="D6" s="14"/>
      <c r="E6" s="14"/>
      <c r="F6" s="33" t="s">
        <v>29</v>
      </c>
      <c r="G6" s="34" t="s">
        <v>30</v>
      </c>
      <c r="H6" s="33" t="s">
        <v>42</v>
      </c>
      <c r="I6" s="34" t="s">
        <v>31</v>
      </c>
      <c r="J6" s="35" t="s">
        <v>50</v>
      </c>
      <c r="K6" s="33" t="s">
        <v>46</v>
      </c>
      <c r="L6" s="35" t="s">
        <v>47</v>
      </c>
      <c r="M6" s="35" t="s">
        <v>48</v>
      </c>
      <c r="N6" s="36" t="s">
        <v>49</v>
      </c>
      <c r="O6" s="6"/>
    </row>
    <row r="7" spans="1:15" ht="13.5">
      <c r="A7" s="15"/>
      <c r="B7" s="51" t="s">
        <v>32</v>
      </c>
      <c r="C7" s="51"/>
      <c r="D7" s="51"/>
      <c r="E7" s="15"/>
      <c r="F7" s="37"/>
      <c r="G7" s="38"/>
      <c r="H7" s="37"/>
      <c r="I7" s="38"/>
      <c r="J7" s="38"/>
      <c r="K7" s="37"/>
      <c r="L7" s="38"/>
      <c r="M7" s="39"/>
      <c r="N7" s="38"/>
      <c r="O7" s="7"/>
    </row>
    <row r="8" spans="1:15" ht="18" customHeight="1">
      <c r="A8" s="13"/>
      <c r="B8" s="13"/>
      <c r="C8" s="13"/>
      <c r="D8" s="16" t="s">
        <v>11</v>
      </c>
      <c r="E8" s="13"/>
      <c r="F8" s="40">
        <v>150590</v>
      </c>
      <c r="G8" s="41">
        <v>146560</v>
      </c>
      <c r="H8" s="40">
        <f>+J8-F8</f>
        <v>-1920</v>
      </c>
      <c r="I8" s="41">
        <f>+J8-G8</f>
        <v>2110</v>
      </c>
      <c r="J8" s="41">
        <v>148670</v>
      </c>
      <c r="K8" s="40">
        <v>70</v>
      </c>
      <c r="L8" s="41">
        <f>J8+K8</f>
        <v>148740</v>
      </c>
      <c r="M8" s="42">
        <f>L8-F8</f>
        <v>-1850</v>
      </c>
      <c r="N8" s="41">
        <f aca="true" t="shared" si="0" ref="N8:N27">L8-G8</f>
        <v>2180</v>
      </c>
      <c r="O8" s="19"/>
    </row>
    <row r="9" spans="1:15" ht="18" customHeight="1">
      <c r="A9" s="13"/>
      <c r="B9" s="16" t="s">
        <v>12</v>
      </c>
      <c r="C9" s="13"/>
      <c r="D9" s="16" t="s">
        <v>13</v>
      </c>
      <c r="E9" s="13"/>
      <c r="F9" s="40">
        <v>29160</v>
      </c>
      <c r="G9" s="41">
        <v>30540</v>
      </c>
      <c r="H9" s="40">
        <f aca="true" t="shared" si="1" ref="H9:H25">+J9-F9</f>
        <v>1580</v>
      </c>
      <c r="I9" s="41">
        <f aca="true" t="shared" si="2" ref="I9:I27">+J9-G9</f>
        <v>200</v>
      </c>
      <c r="J9" s="41">
        <v>30740</v>
      </c>
      <c r="K9" s="40">
        <v>0</v>
      </c>
      <c r="L9" s="41">
        <f aca="true" t="shared" si="3" ref="L9:L26">J9+K9</f>
        <v>30740</v>
      </c>
      <c r="M9" s="42">
        <f aca="true" t="shared" si="4" ref="M9:M27">L9-F9</f>
        <v>1580</v>
      </c>
      <c r="N9" s="41">
        <f t="shared" si="0"/>
        <v>200</v>
      </c>
      <c r="O9" s="19"/>
    </row>
    <row r="10" spans="1:15" ht="18" customHeight="1" outlineLevel="1">
      <c r="A10" s="13"/>
      <c r="B10" s="13"/>
      <c r="C10" s="13"/>
      <c r="D10" s="17" t="s">
        <v>14</v>
      </c>
      <c r="E10" s="13"/>
      <c r="F10" s="40">
        <f>SUM(F8:F9)</f>
        <v>179750</v>
      </c>
      <c r="G10" s="41">
        <f>SUM(G8:G9)</f>
        <v>177100</v>
      </c>
      <c r="H10" s="40">
        <f t="shared" si="1"/>
        <v>-340</v>
      </c>
      <c r="I10" s="41">
        <f t="shared" si="2"/>
        <v>2310</v>
      </c>
      <c r="J10" s="41">
        <v>179410</v>
      </c>
      <c r="K10" s="40">
        <v>70</v>
      </c>
      <c r="L10" s="41">
        <f t="shared" si="3"/>
        <v>179480</v>
      </c>
      <c r="M10" s="42">
        <f t="shared" si="4"/>
        <v>-270</v>
      </c>
      <c r="N10" s="41">
        <f t="shared" si="0"/>
        <v>2380</v>
      </c>
      <c r="O10" s="19"/>
    </row>
    <row r="11" spans="1:15" ht="18" customHeight="1" outlineLevel="1">
      <c r="A11" s="13"/>
      <c r="B11" s="51" t="s">
        <v>0</v>
      </c>
      <c r="C11" s="51"/>
      <c r="D11" s="51"/>
      <c r="E11" s="13"/>
      <c r="F11" s="40">
        <v>122330</v>
      </c>
      <c r="G11" s="41">
        <v>111360</v>
      </c>
      <c r="H11" s="40">
        <f t="shared" si="1"/>
        <v>1610</v>
      </c>
      <c r="I11" s="41">
        <f t="shared" si="2"/>
        <v>12580</v>
      </c>
      <c r="J11" s="41">
        <v>123940</v>
      </c>
      <c r="K11" s="40">
        <v>-30</v>
      </c>
      <c r="L11" s="41">
        <f t="shared" si="3"/>
        <v>123910</v>
      </c>
      <c r="M11" s="42">
        <f t="shared" si="4"/>
        <v>1580</v>
      </c>
      <c r="N11" s="41">
        <f t="shared" si="0"/>
        <v>12550</v>
      </c>
      <c r="O11" s="19"/>
    </row>
    <row r="12" spans="1:15" ht="18" customHeight="1" outlineLevel="1">
      <c r="A12" s="13"/>
      <c r="B12" s="51" t="s">
        <v>1</v>
      </c>
      <c r="C12" s="51"/>
      <c r="D12" s="51"/>
      <c r="E12" s="13"/>
      <c r="F12" s="40">
        <v>19210</v>
      </c>
      <c r="G12" s="41">
        <v>21100</v>
      </c>
      <c r="H12" s="40">
        <f t="shared" si="1"/>
        <v>1940</v>
      </c>
      <c r="I12" s="41">
        <f t="shared" si="2"/>
        <v>50</v>
      </c>
      <c r="J12" s="41">
        <v>21150</v>
      </c>
      <c r="K12" s="40">
        <v>0</v>
      </c>
      <c r="L12" s="41">
        <f t="shared" si="3"/>
        <v>21150</v>
      </c>
      <c r="M12" s="42">
        <f t="shared" si="4"/>
        <v>1940</v>
      </c>
      <c r="N12" s="41">
        <f t="shared" si="0"/>
        <v>50</v>
      </c>
      <c r="O12" s="19"/>
    </row>
    <row r="13" spans="1:15" ht="18" customHeight="1" outlineLevel="1">
      <c r="A13" s="13"/>
      <c r="B13" s="51" t="s">
        <v>2</v>
      </c>
      <c r="C13" s="51"/>
      <c r="D13" s="51"/>
      <c r="E13" s="13"/>
      <c r="F13" s="40">
        <v>171850</v>
      </c>
      <c r="G13" s="41">
        <v>168010</v>
      </c>
      <c r="H13" s="40">
        <f t="shared" si="1"/>
        <v>-470</v>
      </c>
      <c r="I13" s="41">
        <f t="shared" si="2"/>
        <v>3370</v>
      </c>
      <c r="J13" s="41">
        <v>171380</v>
      </c>
      <c r="K13" s="40">
        <v>0</v>
      </c>
      <c r="L13" s="41">
        <f t="shared" si="3"/>
        <v>171380</v>
      </c>
      <c r="M13" s="42">
        <f t="shared" si="4"/>
        <v>-470</v>
      </c>
      <c r="N13" s="41">
        <f t="shared" si="0"/>
        <v>3370</v>
      </c>
      <c r="O13" s="19"/>
    </row>
    <row r="14" spans="1:15" ht="18" customHeight="1" outlineLevel="1">
      <c r="A14" s="13"/>
      <c r="B14" s="51" t="s">
        <v>3</v>
      </c>
      <c r="C14" s="51"/>
      <c r="D14" s="51"/>
      <c r="E14" s="13"/>
      <c r="F14" s="40">
        <v>13590</v>
      </c>
      <c r="G14" s="41">
        <v>13590</v>
      </c>
      <c r="H14" s="40">
        <f t="shared" si="1"/>
        <v>-480</v>
      </c>
      <c r="I14" s="41">
        <f t="shared" si="2"/>
        <v>-480</v>
      </c>
      <c r="J14" s="41">
        <v>13110</v>
      </c>
      <c r="K14" s="40">
        <v>0</v>
      </c>
      <c r="L14" s="41">
        <f t="shared" si="3"/>
        <v>13110</v>
      </c>
      <c r="M14" s="42">
        <f t="shared" si="4"/>
        <v>-480</v>
      </c>
      <c r="N14" s="41">
        <f t="shared" si="0"/>
        <v>-480</v>
      </c>
      <c r="O14" s="19"/>
    </row>
    <row r="15" spans="1:15" ht="18" customHeight="1" outlineLevel="1">
      <c r="A15" s="13"/>
      <c r="B15" s="51" t="s">
        <v>4</v>
      </c>
      <c r="C15" s="51"/>
      <c r="D15" s="51"/>
      <c r="E15" s="13"/>
      <c r="F15" s="40">
        <v>9230</v>
      </c>
      <c r="G15" s="41">
        <v>9230</v>
      </c>
      <c r="H15" s="40">
        <f t="shared" si="1"/>
        <v>60</v>
      </c>
      <c r="I15" s="41">
        <f t="shared" si="2"/>
        <v>60</v>
      </c>
      <c r="J15" s="41">
        <v>9290</v>
      </c>
      <c r="K15" s="40">
        <v>0</v>
      </c>
      <c r="L15" s="41">
        <f t="shared" si="3"/>
        <v>9290</v>
      </c>
      <c r="M15" s="42">
        <f t="shared" si="4"/>
        <v>60</v>
      </c>
      <c r="N15" s="41">
        <f t="shared" si="0"/>
        <v>60</v>
      </c>
      <c r="O15" s="19"/>
    </row>
    <row r="16" spans="1:15" ht="18" customHeight="1" outlineLevel="1">
      <c r="A16" s="13"/>
      <c r="B16" s="51" t="s">
        <v>5</v>
      </c>
      <c r="C16" s="51"/>
      <c r="D16" s="51"/>
      <c r="E16" s="13"/>
      <c r="F16" s="40">
        <v>23860</v>
      </c>
      <c r="G16" s="41">
        <v>23860</v>
      </c>
      <c r="H16" s="40">
        <f t="shared" si="1"/>
        <v>80</v>
      </c>
      <c r="I16" s="41">
        <f t="shared" si="2"/>
        <v>80</v>
      </c>
      <c r="J16" s="41">
        <v>23940</v>
      </c>
      <c r="K16" s="40">
        <v>0</v>
      </c>
      <c r="L16" s="41">
        <f t="shared" si="3"/>
        <v>23940</v>
      </c>
      <c r="M16" s="42">
        <f t="shared" si="4"/>
        <v>80</v>
      </c>
      <c r="N16" s="41">
        <f t="shared" si="0"/>
        <v>80</v>
      </c>
      <c r="O16" s="19"/>
    </row>
    <row r="17" spans="1:15" ht="18" customHeight="1" outlineLevel="1">
      <c r="A17" s="13"/>
      <c r="B17" s="51" t="s">
        <v>6</v>
      </c>
      <c r="C17" s="51"/>
      <c r="D17" s="51"/>
      <c r="E17" s="13"/>
      <c r="F17" s="40">
        <v>90</v>
      </c>
      <c r="G17" s="41">
        <v>90</v>
      </c>
      <c r="H17" s="40">
        <f t="shared" si="1"/>
        <v>-10</v>
      </c>
      <c r="I17" s="41">
        <f t="shared" si="2"/>
        <v>-10</v>
      </c>
      <c r="J17" s="41">
        <v>80</v>
      </c>
      <c r="K17" s="40">
        <v>0</v>
      </c>
      <c r="L17" s="41">
        <f t="shared" si="3"/>
        <v>80</v>
      </c>
      <c r="M17" s="42">
        <f t="shared" si="4"/>
        <v>-10</v>
      </c>
      <c r="N17" s="41">
        <f t="shared" si="0"/>
        <v>-10</v>
      </c>
      <c r="O17" s="19"/>
    </row>
    <row r="18" spans="1:15" ht="18" customHeight="1" outlineLevel="1">
      <c r="A18" s="13"/>
      <c r="B18" s="51" t="s">
        <v>7</v>
      </c>
      <c r="C18" s="51"/>
      <c r="D18" s="51"/>
      <c r="E18" s="13"/>
      <c r="F18" s="40">
        <v>520</v>
      </c>
      <c r="G18" s="41">
        <v>520</v>
      </c>
      <c r="H18" s="40">
        <f t="shared" si="1"/>
        <v>0</v>
      </c>
      <c r="I18" s="41">
        <f t="shared" si="2"/>
        <v>0</v>
      </c>
      <c r="J18" s="41">
        <v>520</v>
      </c>
      <c r="K18" s="40">
        <v>0</v>
      </c>
      <c r="L18" s="41">
        <f t="shared" si="3"/>
        <v>520</v>
      </c>
      <c r="M18" s="42">
        <f t="shared" si="4"/>
        <v>0</v>
      </c>
      <c r="N18" s="41">
        <f t="shared" si="0"/>
        <v>0</v>
      </c>
      <c r="O18" s="19"/>
    </row>
    <row r="19" spans="1:15" ht="18" customHeight="1" outlineLevel="1">
      <c r="A19" s="13"/>
      <c r="B19" s="51" t="s">
        <v>24</v>
      </c>
      <c r="C19" s="51"/>
      <c r="D19" s="51"/>
      <c r="E19" s="13"/>
      <c r="F19" s="40">
        <v>6880</v>
      </c>
      <c r="G19" s="41">
        <v>6880</v>
      </c>
      <c r="H19" s="40">
        <f t="shared" si="1"/>
        <v>0</v>
      </c>
      <c r="I19" s="41">
        <f t="shared" si="2"/>
        <v>0</v>
      </c>
      <c r="J19" s="41">
        <v>6880</v>
      </c>
      <c r="K19" s="40">
        <v>0</v>
      </c>
      <c r="L19" s="41">
        <f t="shared" si="3"/>
        <v>6880</v>
      </c>
      <c r="M19" s="42">
        <f t="shared" si="4"/>
        <v>0</v>
      </c>
      <c r="N19" s="41">
        <f t="shared" si="0"/>
        <v>0</v>
      </c>
      <c r="O19" s="19"/>
    </row>
    <row r="20" spans="1:15" ht="18" customHeight="1" outlineLevel="1">
      <c r="A20" s="13"/>
      <c r="B20" s="51" t="s">
        <v>25</v>
      </c>
      <c r="C20" s="51"/>
      <c r="D20" s="51"/>
      <c r="E20" s="13"/>
      <c r="F20" s="40">
        <v>3200</v>
      </c>
      <c r="G20" s="41">
        <v>3200</v>
      </c>
      <c r="H20" s="40">
        <f t="shared" si="1"/>
        <v>-70</v>
      </c>
      <c r="I20" s="41">
        <f t="shared" si="2"/>
        <v>-70</v>
      </c>
      <c r="J20" s="41">
        <v>3130</v>
      </c>
      <c r="K20" s="40">
        <v>0</v>
      </c>
      <c r="L20" s="41">
        <f t="shared" si="3"/>
        <v>3130</v>
      </c>
      <c r="M20" s="42">
        <f t="shared" si="4"/>
        <v>-70</v>
      </c>
      <c r="N20" s="41">
        <f t="shared" si="0"/>
        <v>-70</v>
      </c>
      <c r="O20" s="19"/>
    </row>
    <row r="21" spans="1:15" ht="18" customHeight="1" outlineLevel="1">
      <c r="A21" s="13"/>
      <c r="B21" s="51" t="s">
        <v>8</v>
      </c>
      <c r="C21" s="51"/>
      <c r="D21" s="51"/>
      <c r="E21" s="13"/>
      <c r="F21" s="40">
        <v>3850</v>
      </c>
      <c r="G21" s="41">
        <v>3850</v>
      </c>
      <c r="H21" s="40">
        <f t="shared" si="1"/>
        <v>-150</v>
      </c>
      <c r="I21" s="41">
        <f t="shared" si="2"/>
        <v>-150</v>
      </c>
      <c r="J21" s="41">
        <v>3700</v>
      </c>
      <c r="K21" s="40">
        <v>0</v>
      </c>
      <c r="L21" s="41">
        <f t="shared" si="3"/>
        <v>3700</v>
      </c>
      <c r="M21" s="42">
        <f t="shared" si="4"/>
        <v>-150</v>
      </c>
      <c r="N21" s="41">
        <f t="shared" si="0"/>
        <v>-150</v>
      </c>
      <c r="O21" s="19"/>
    </row>
    <row r="22" spans="1:15" ht="18" customHeight="1" outlineLevel="1">
      <c r="A22" s="13"/>
      <c r="B22" s="51" t="s">
        <v>9</v>
      </c>
      <c r="C22" s="51"/>
      <c r="D22" s="51"/>
      <c r="E22" s="13"/>
      <c r="F22" s="40">
        <v>11060</v>
      </c>
      <c r="G22" s="41">
        <v>9190</v>
      </c>
      <c r="H22" s="40">
        <f t="shared" si="1"/>
        <v>-1470</v>
      </c>
      <c r="I22" s="41">
        <f t="shared" si="2"/>
        <v>400</v>
      </c>
      <c r="J22" s="41">
        <v>9590</v>
      </c>
      <c r="K22" s="40">
        <v>-60</v>
      </c>
      <c r="L22" s="41">
        <f t="shared" si="3"/>
        <v>9530</v>
      </c>
      <c r="M22" s="42">
        <f t="shared" si="4"/>
        <v>-1530</v>
      </c>
      <c r="N22" s="41">
        <f t="shared" si="0"/>
        <v>340</v>
      </c>
      <c r="O22" s="19"/>
    </row>
    <row r="23" spans="1:15" ht="18" customHeight="1" outlineLevel="1">
      <c r="A23" s="13"/>
      <c r="B23" s="51" t="s">
        <v>10</v>
      </c>
      <c r="C23" s="51"/>
      <c r="D23" s="51"/>
      <c r="E23" s="13"/>
      <c r="F23" s="40">
        <v>100</v>
      </c>
      <c r="G23" s="41">
        <v>100</v>
      </c>
      <c r="H23" s="40">
        <f t="shared" si="1"/>
        <v>0</v>
      </c>
      <c r="I23" s="41">
        <f t="shared" si="2"/>
        <v>0</v>
      </c>
      <c r="J23" s="41">
        <v>100</v>
      </c>
      <c r="K23" s="40">
        <v>0</v>
      </c>
      <c r="L23" s="41">
        <f t="shared" si="3"/>
        <v>100</v>
      </c>
      <c r="M23" s="42">
        <f t="shared" si="4"/>
        <v>0</v>
      </c>
      <c r="N23" s="41">
        <f t="shared" si="0"/>
        <v>0</v>
      </c>
      <c r="O23" s="19"/>
    </row>
    <row r="24" spans="1:15" ht="18" customHeight="1" outlineLevel="1">
      <c r="A24" s="13"/>
      <c r="B24" s="13"/>
      <c r="C24" s="13"/>
      <c r="D24" s="16" t="s">
        <v>15</v>
      </c>
      <c r="E24" s="13"/>
      <c r="F24" s="40">
        <v>7500</v>
      </c>
      <c r="G24" s="41">
        <v>7500</v>
      </c>
      <c r="H24" s="41">
        <f t="shared" si="1"/>
        <v>200</v>
      </c>
      <c r="I24" s="41">
        <f t="shared" si="2"/>
        <v>200</v>
      </c>
      <c r="J24" s="41">
        <v>7700</v>
      </c>
      <c r="K24" s="40">
        <v>0</v>
      </c>
      <c r="L24" s="41">
        <f t="shared" si="3"/>
        <v>7700</v>
      </c>
      <c r="M24" s="42">
        <f t="shared" si="4"/>
        <v>200</v>
      </c>
      <c r="N24" s="41">
        <f t="shared" si="0"/>
        <v>200</v>
      </c>
      <c r="O24" s="19"/>
    </row>
    <row r="25" spans="1:15" ht="18" customHeight="1" outlineLevel="1">
      <c r="A25" s="13"/>
      <c r="B25" s="16" t="s">
        <v>16</v>
      </c>
      <c r="C25" s="13"/>
      <c r="D25" s="16" t="s">
        <v>17</v>
      </c>
      <c r="E25" s="13"/>
      <c r="F25" s="40">
        <v>3020</v>
      </c>
      <c r="G25" s="41">
        <v>3020</v>
      </c>
      <c r="H25" s="41">
        <f t="shared" si="1"/>
        <v>200</v>
      </c>
      <c r="I25" s="41">
        <f t="shared" si="2"/>
        <v>200</v>
      </c>
      <c r="J25" s="41">
        <v>3220</v>
      </c>
      <c r="K25" s="40">
        <v>0</v>
      </c>
      <c r="L25" s="41">
        <f t="shared" si="3"/>
        <v>3220</v>
      </c>
      <c r="M25" s="42">
        <f t="shared" si="4"/>
        <v>200</v>
      </c>
      <c r="N25" s="41">
        <f t="shared" si="0"/>
        <v>200</v>
      </c>
      <c r="O25" s="19"/>
    </row>
    <row r="26" spans="1:15" ht="18" customHeight="1" outlineLevel="1">
      <c r="A26" s="13"/>
      <c r="B26" s="13"/>
      <c r="C26" s="13"/>
      <c r="D26" s="17" t="s">
        <v>14</v>
      </c>
      <c r="E26" s="13"/>
      <c r="F26" s="40">
        <f>SUM(F24:F25)</f>
        <v>10520</v>
      </c>
      <c r="G26" s="41">
        <f>SUM(G24:G25)</f>
        <v>10520</v>
      </c>
      <c r="H26" s="40">
        <f>+J26-F26</f>
        <v>400</v>
      </c>
      <c r="I26" s="41">
        <f t="shared" si="2"/>
        <v>400</v>
      </c>
      <c r="J26" s="41">
        <f>SUM(J24:J25)</f>
        <v>10920</v>
      </c>
      <c r="K26" s="40">
        <v>0</v>
      </c>
      <c r="L26" s="41">
        <f t="shared" si="3"/>
        <v>10920</v>
      </c>
      <c r="M26" s="42">
        <f t="shared" si="4"/>
        <v>400</v>
      </c>
      <c r="N26" s="41">
        <f t="shared" si="0"/>
        <v>400</v>
      </c>
      <c r="O26" s="19"/>
    </row>
    <row r="27" spans="1:15" ht="18" customHeight="1">
      <c r="A27" s="52" t="s">
        <v>35</v>
      </c>
      <c r="B27" s="52"/>
      <c r="C27" s="52"/>
      <c r="D27" s="52"/>
      <c r="E27" s="13"/>
      <c r="F27" s="40">
        <f>SUM(F10:F23)+F26</f>
        <v>576040</v>
      </c>
      <c r="G27" s="40">
        <f>SUM(G10:G25)</f>
        <v>558600</v>
      </c>
      <c r="H27" s="40">
        <f>SUM(H10:H25)</f>
        <v>1100</v>
      </c>
      <c r="I27" s="41">
        <f t="shared" si="2"/>
        <v>18540</v>
      </c>
      <c r="J27" s="40">
        <f>SUM(J10:J25)</f>
        <v>577140</v>
      </c>
      <c r="K27" s="40">
        <f>SUM(K10:K25)</f>
        <v>-20</v>
      </c>
      <c r="L27" s="41">
        <f>J27+K27</f>
        <v>577120</v>
      </c>
      <c r="M27" s="42">
        <f t="shared" si="4"/>
        <v>1080</v>
      </c>
      <c r="N27" s="41">
        <f t="shared" si="0"/>
        <v>18520</v>
      </c>
      <c r="O27" s="19"/>
    </row>
    <row r="28" spans="1:15" ht="18" customHeight="1">
      <c r="A28" s="53" t="s">
        <v>36</v>
      </c>
      <c r="B28" s="53"/>
      <c r="C28" s="53"/>
      <c r="D28" s="53"/>
      <c r="E28" s="12"/>
      <c r="F28" s="43"/>
      <c r="G28" s="44"/>
      <c r="H28" s="43"/>
      <c r="I28" s="44"/>
      <c r="J28" s="44"/>
      <c r="K28" s="43"/>
      <c r="L28" s="44"/>
      <c r="M28" s="45"/>
      <c r="N28" s="44"/>
      <c r="O28" s="19"/>
    </row>
    <row r="29" spans="1:15" ht="18" customHeight="1">
      <c r="A29" s="16"/>
      <c r="B29" s="55" t="s">
        <v>55</v>
      </c>
      <c r="C29" s="55"/>
      <c r="D29" s="55"/>
      <c r="E29" s="13"/>
      <c r="F29" s="40">
        <v>6365</v>
      </c>
      <c r="G29" s="41">
        <v>6293</v>
      </c>
      <c r="H29" s="40">
        <f aca="true" t="shared" si="5" ref="H29:H35">+J29-F29</f>
        <v>74</v>
      </c>
      <c r="I29" s="41">
        <f>+J29-G29</f>
        <v>146</v>
      </c>
      <c r="J29" s="41">
        <v>6439</v>
      </c>
      <c r="K29" s="40">
        <v>0</v>
      </c>
      <c r="L29" s="41">
        <f>J29+K29</f>
        <v>6439</v>
      </c>
      <c r="M29" s="42">
        <f>+L29-F29</f>
        <v>74</v>
      </c>
      <c r="N29" s="41">
        <f>+L29-G29</f>
        <v>146</v>
      </c>
      <c r="O29" s="19"/>
    </row>
    <row r="30" spans="1:15" ht="18" customHeight="1">
      <c r="A30" s="13"/>
      <c r="B30" s="51" t="s">
        <v>26</v>
      </c>
      <c r="C30" s="51"/>
      <c r="D30" s="51"/>
      <c r="E30" s="13"/>
      <c r="F30" s="40">
        <v>2553</v>
      </c>
      <c r="G30" s="41">
        <v>2553</v>
      </c>
      <c r="H30" s="40">
        <f t="shared" si="5"/>
        <v>9</v>
      </c>
      <c r="I30" s="41">
        <f aca="true" t="shared" si="6" ref="I30:I35">+J30-G30</f>
        <v>9</v>
      </c>
      <c r="J30" s="41">
        <v>2562</v>
      </c>
      <c r="K30" s="40">
        <v>0</v>
      </c>
      <c r="L30" s="41">
        <f aca="true" t="shared" si="7" ref="L30:L35">J30+K30</f>
        <v>2562</v>
      </c>
      <c r="M30" s="42">
        <f>+L30-F30</f>
        <v>9</v>
      </c>
      <c r="N30" s="41">
        <f aca="true" t="shared" si="8" ref="N30:N36">+L30-G30</f>
        <v>9</v>
      </c>
      <c r="O30" s="19"/>
    </row>
    <row r="31" spans="1:15" ht="18" customHeight="1">
      <c r="A31" s="13"/>
      <c r="B31" s="16" t="s">
        <v>18</v>
      </c>
      <c r="C31" s="51" t="s">
        <v>19</v>
      </c>
      <c r="D31" s="51"/>
      <c r="E31" s="13"/>
      <c r="F31" s="40">
        <v>90</v>
      </c>
      <c r="G31" s="41">
        <v>90</v>
      </c>
      <c r="H31" s="40">
        <f t="shared" si="5"/>
        <v>-10</v>
      </c>
      <c r="I31" s="41">
        <f t="shared" si="6"/>
        <v>-10</v>
      </c>
      <c r="J31" s="41">
        <v>80</v>
      </c>
      <c r="K31" s="40">
        <v>0</v>
      </c>
      <c r="L31" s="41">
        <f t="shared" si="7"/>
        <v>80</v>
      </c>
      <c r="M31" s="42">
        <f aca="true" t="shared" si="9" ref="M31:M36">+L31-F31</f>
        <v>-10</v>
      </c>
      <c r="N31" s="41">
        <f t="shared" si="8"/>
        <v>-10</v>
      </c>
      <c r="O31" s="19"/>
    </row>
    <row r="32" spans="1:15" ht="18" customHeight="1">
      <c r="A32" s="13"/>
      <c r="B32" s="16" t="s">
        <v>20</v>
      </c>
      <c r="C32" s="51" t="s">
        <v>19</v>
      </c>
      <c r="D32" s="51"/>
      <c r="E32" s="13"/>
      <c r="F32" s="40">
        <v>149</v>
      </c>
      <c r="G32" s="41">
        <v>149</v>
      </c>
      <c r="H32" s="40">
        <f t="shared" si="5"/>
        <v>0</v>
      </c>
      <c r="I32" s="41">
        <f t="shared" si="6"/>
        <v>0</v>
      </c>
      <c r="J32" s="41">
        <v>149</v>
      </c>
      <c r="K32" s="40">
        <v>0</v>
      </c>
      <c r="L32" s="41">
        <f t="shared" si="7"/>
        <v>149</v>
      </c>
      <c r="M32" s="42">
        <f t="shared" si="9"/>
        <v>0</v>
      </c>
      <c r="N32" s="41">
        <f t="shared" si="8"/>
        <v>0</v>
      </c>
      <c r="O32" s="19"/>
    </row>
    <row r="33" spans="1:15" ht="18" customHeight="1">
      <c r="A33" s="13"/>
      <c r="B33" s="16" t="s">
        <v>21</v>
      </c>
      <c r="C33" s="51" t="s">
        <v>19</v>
      </c>
      <c r="D33" s="51"/>
      <c r="E33" s="13"/>
      <c r="F33" s="40">
        <v>2642</v>
      </c>
      <c r="G33" s="41">
        <v>2642</v>
      </c>
      <c r="H33" s="40">
        <f t="shared" si="5"/>
        <v>-103</v>
      </c>
      <c r="I33" s="41">
        <f t="shared" si="6"/>
        <v>-103</v>
      </c>
      <c r="J33" s="41">
        <v>2539</v>
      </c>
      <c r="K33" s="40">
        <v>0</v>
      </c>
      <c r="L33" s="41">
        <f t="shared" si="7"/>
        <v>2539</v>
      </c>
      <c r="M33" s="42">
        <f t="shared" si="9"/>
        <v>-103</v>
      </c>
      <c r="N33" s="41">
        <f t="shared" si="8"/>
        <v>-103</v>
      </c>
      <c r="O33" s="19"/>
    </row>
    <row r="34" spans="1:15" ht="18" customHeight="1">
      <c r="A34" s="13"/>
      <c r="B34" s="51" t="s">
        <v>22</v>
      </c>
      <c r="C34" s="51"/>
      <c r="D34" s="51"/>
      <c r="E34" s="13"/>
      <c r="F34" s="40">
        <v>125</v>
      </c>
      <c r="G34" s="41">
        <v>125</v>
      </c>
      <c r="H34" s="40">
        <f t="shared" si="5"/>
        <v>0</v>
      </c>
      <c r="I34" s="41">
        <f t="shared" si="6"/>
        <v>0</v>
      </c>
      <c r="J34" s="41">
        <v>125</v>
      </c>
      <c r="K34" s="40">
        <v>0</v>
      </c>
      <c r="L34" s="41">
        <f t="shared" si="7"/>
        <v>125</v>
      </c>
      <c r="M34" s="42">
        <f t="shared" si="9"/>
        <v>0</v>
      </c>
      <c r="N34" s="41">
        <f t="shared" si="8"/>
        <v>0</v>
      </c>
      <c r="O34" s="19"/>
    </row>
    <row r="35" spans="1:15" ht="18" customHeight="1">
      <c r="A35" s="13"/>
      <c r="B35" s="51" t="s">
        <v>27</v>
      </c>
      <c r="C35" s="51"/>
      <c r="D35" s="51"/>
      <c r="E35" s="13"/>
      <c r="F35" s="40">
        <v>18809</v>
      </c>
      <c r="G35" s="41">
        <v>17565</v>
      </c>
      <c r="H35" s="40">
        <f t="shared" si="5"/>
        <v>1216</v>
      </c>
      <c r="I35" s="41">
        <f t="shared" si="6"/>
        <v>2460</v>
      </c>
      <c r="J35" s="41">
        <v>20025</v>
      </c>
      <c r="K35" s="40">
        <v>0</v>
      </c>
      <c r="L35" s="41">
        <f t="shared" si="7"/>
        <v>20025</v>
      </c>
      <c r="M35" s="42">
        <f t="shared" si="9"/>
        <v>1216</v>
      </c>
      <c r="N35" s="41">
        <f t="shared" si="8"/>
        <v>2460</v>
      </c>
      <c r="O35" s="19"/>
    </row>
    <row r="36" spans="1:15" ht="18" customHeight="1">
      <c r="A36" s="52" t="s">
        <v>35</v>
      </c>
      <c r="B36" s="52"/>
      <c r="C36" s="52"/>
      <c r="D36" s="52"/>
      <c r="E36" s="13"/>
      <c r="F36" s="40">
        <f>SUM(F29:F35)</f>
        <v>30733</v>
      </c>
      <c r="G36" s="40">
        <f>SUM(G29:G35)</f>
        <v>29417</v>
      </c>
      <c r="H36" s="40">
        <f>SUM(H29:H35)</f>
        <v>1186</v>
      </c>
      <c r="I36" s="41">
        <f>+J36-G36</f>
        <v>2502</v>
      </c>
      <c r="J36" s="40">
        <f>SUM(J29:J35)</f>
        <v>31919</v>
      </c>
      <c r="K36" s="40">
        <f>+SUM(K29:K35)</f>
        <v>0</v>
      </c>
      <c r="L36" s="41">
        <f>J36+K36</f>
        <v>31919</v>
      </c>
      <c r="M36" s="42">
        <f t="shared" si="9"/>
        <v>1186</v>
      </c>
      <c r="N36" s="41">
        <f t="shared" si="8"/>
        <v>2502</v>
      </c>
      <c r="O36" s="19"/>
    </row>
    <row r="37" spans="1:15" ht="18" customHeight="1">
      <c r="A37" s="53" t="s">
        <v>33</v>
      </c>
      <c r="B37" s="53"/>
      <c r="C37" s="53"/>
      <c r="D37" s="53"/>
      <c r="E37" s="12"/>
      <c r="F37" s="43"/>
      <c r="G37" s="44"/>
      <c r="H37" s="43"/>
      <c r="I37" s="44"/>
      <c r="J37" s="44"/>
      <c r="K37" s="43"/>
      <c r="L37" s="44"/>
      <c r="M37" s="45"/>
      <c r="N37" s="44"/>
      <c r="O37" s="19"/>
    </row>
    <row r="38" spans="1:15" ht="18" customHeight="1">
      <c r="A38" s="13"/>
      <c r="B38" s="51" t="s">
        <v>23</v>
      </c>
      <c r="C38" s="51"/>
      <c r="D38" s="51"/>
      <c r="E38" s="13"/>
      <c r="F38" s="40">
        <v>1428</v>
      </c>
      <c r="G38" s="41">
        <v>1428</v>
      </c>
      <c r="H38" s="40">
        <f>+J38-F38</f>
        <v>9</v>
      </c>
      <c r="I38" s="41">
        <f>J38-G38</f>
        <v>9</v>
      </c>
      <c r="J38" s="41">
        <v>1437</v>
      </c>
      <c r="K38" s="40">
        <v>0</v>
      </c>
      <c r="L38" s="41">
        <f>J38+K38</f>
        <v>1437</v>
      </c>
      <c r="M38" s="42">
        <f>L38-F38</f>
        <v>9</v>
      </c>
      <c r="N38" s="41">
        <f>L38-G38</f>
        <v>9</v>
      </c>
      <c r="O38" s="19"/>
    </row>
    <row r="39" spans="1:15" ht="18" customHeight="1">
      <c r="A39" s="53" t="s">
        <v>51</v>
      </c>
      <c r="B39" s="53"/>
      <c r="C39" s="53"/>
      <c r="D39" s="53"/>
      <c r="E39" s="12"/>
      <c r="F39" s="43"/>
      <c r="G39" s="44"/>
      <c r="H39" s="43"/>
      <c r="I39" s="44"/>
      <c r="J39" s="44"/>
      <c r="K39" s="43"/>
      <c r="L39" s="44"/>
      <c r="M39" s="45"/>
      <c r="N39" s="44"/>
      <c r="O39" s="19"/>
    </row>
    <row r="40" spans="1:15" ht="18" customHeight="1" outlineLevel="1">
      <c r="A40" s="18"/>
      <c r="B40" s="54" t="s">
        <v>52</v>
      </c>
      <c r="C40" s="54"/>
      <c r="D40" s="54"/>
      <c r="E40" s="18"/>
      <c r="F40" s="46">
        <v>3766</v>
      </c>
      <c r="G40" s="47">
        <v>3714</v>
      </c>
      <c r="H40" s="46">
        <f>+J40-F40</f>
        <v>-2</v>
      </c>
      <c r="I40" s="47">
        <f>J40-G40</f>
        <v>50</v>
      </c>
      <c r="J40" s="47">
        <v>3764</v>
      </c>
      <c r="K40" s="46">
        <v>0</v>
      </c>
      <c r="L40" s="47">
        <f>J40+K40</f>
        <v>3764</v>
      </c>
      <c r="M40" s="47">
        <f>+L40-F40</f>
        <v>-2</v>
      </c>
      <c r="N40" s="47">
        <f>+L40-G40</f>
        <v>50</v>
      </c>
      <c r="O40" s="19"/>
    </row>
    <row r="41" spans="1:15" ht="18" customHeight="1">
      <c r="A41" s="50" t="s">
        <v>34</v>
      </c>
      <c r="B41" s="50"/>
      <c r="C41" s="50"/>
      <c r="D41" s="50"/>
      <c r="E41" s="18"/>
      <c r="F41" s="46">
        <f aca="true" t="shared" si="10" ref="F41:N41">F27+F36+F38+F40</f>
        <v>611967</v>
      </c>
      <c r="G41" s="46">
        <f t="shared" si="10"/>
        <v>593159</v>
      </c>
      <c r="H41" s="46">
        <f>H27+H36+H38+H40</f>
        <v>2293</v>
      </c>
      <c r="I41" s="46">
        <f t="shared" si="10"/>
        <v>21101</v>
      </c>
      <c r="J41" s="46">
        <f>J27+J36+J38+J40</f>
        <v>614260</v>
      </c>
      <c r="K41" s="46">
        <f t="shared" si="10"/>
        <v>-20</v>
      </c>
      <c r="L41" s="46">
        <f t="shared" si="10"/>
        <v>614240</v>
      </c>
      <c r="M41" s="46">
        <f t="shared" si="10"/>
        <v>2273</v>
      </c>
      <c r="N41" s="46">
        <f t="shared" si="10"/>
        <v>21081</v>
      </c>
      <c r="O41" s="19"/>
    </row>
    <row r="42" spans="1:15" ht="4.5" customHeight="1">
      <c r="A42" s="8"/>
      <c r="B42" s="8"/>
      <c r="C42" s="8"/>
      <c r="D42" s="8"/>
      <c r="E42" s="8"/>
      <c r="F42" s="26"/>
      <c r="G42" s="20"/>
      <c r="H42" s="26"/>
      <c r="I42" s="20"/>
      <c r="J42" s="20"/>
      <c r="K42" s="26"/>
      <c r="L42" s="20"/>
      <c r="M42" s="8"/>
      <c r="N42" s="20"/>
      <c r="O42" s="7"/>
    </row>
    <row r="43" spans="1:15" s="23" customFormat="1" ht="13.5" customHeight="1">
      <c r="A43" s="13" t="s">
        <v>61</v>
      </c>
      <c r="B43" s="13"/>
      <c r="C43" s="13"/>
      <c r="D43" s="13"/>
      <c r="E43" s="13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4" s="23" customFormat="1" ht="13.5" customHeight="1">
      <c r="A44" s="13" t="s">
        <v>62</v>
      </c>
      <c r="B44" s="48"/>
      <c r="C44" s="48"/>
      <c r="D44" s="48"/>
      <c r="E44" s="48"/>
      <c r="F44" s="22"/>
      <c r="G44" s="22"/>
      <c r="H44" s="22"/>
      <c r="I44" s="22"/>
      <c r="J44" s="22"/>
      <c r="K44" s="22"/>
      <c r="L44" s="22"/>
      <c r="M44" s="22"/>
      <c r="N44" s="22"/>
    </row>
    <row r="45" spans="1:14" s="23" customFormat="1" ht="13.5" customHeight="1">
      <c r="A45" s="49" t="s">
        <v>63</v>
      </c>
      <c r="B45" s="48"/>
      <c r="C45" s="48"/>
      <c r="D45" s="48"/>
      <c r="E45" s="48"/>
      <c r="F45" s="22"/>
      <c r="G45" s="22"/>
      <c r="H45" s="22"/>
      <c r="I45" s="22"/>
      <c r="J45" s="22"/>
      <c r="K45" s="22"/>
      <c r="L45" s="22"/>
      <c r="M45" s="22"/>
      <c r="N45" s="22"/>
    </row>
    <row r="46" spans="1:14" s="23" customFormat="1" ht="13.5" customHeight="1">
      <c r="A46" s="49" t="s">
        <v>60</v>
      </c>
      <c r="B46" s="48"/>
      <c r="C46" s="48"/>
      <c r="D46" s="48"/>
      <c r="E46" s="48"/>
      <c r="F46" s="22"/>
      <c r="G46" s="22"/>
      <c r="H46" s="22"/>
      <c r="I46" s="22"/>
      <c r="J46" s="22"/>
      <c r="K46" s="22"/>
      <c r="L46" s="22"/>
      <c r="M46" s="22"/>
      <c r="N46" s="22"/>
    </row>
    <row r="47" spans="1:14" ht="13.5" customHeight="1">
      <c r="A47" s="2"/>
      <c r="B47" s="2"/>
      <c r="C47" s="2"/>
      <c r="D47" s="2"/>
      <c r="E47" s="2"/>
      <c r="F47" s="27"/>
      <c r="G47" s="22"/>
      <c r="H47" s="27"/>
      <c r="I47" s="22"/>
      <c r="J47" s="22"/>
      <c r="K47" s="27"/>
      <c r="L47" s="22"/>
      <c r="M47" s="3"/>
      <c r="N47" s="22"/>
    </row>
    <row r="48" spans="1:14" ht="13.5" customHeight="1">
      <c r="A48" s="2"/>
      <c r="B48" s="2"/>
      <c r="C48" s="2"/>
      <c r="D48" s="2"/>
      <c r="E48" s="2"/>
      <c r="F48" s="27"/>
      <c r="G48" s="22"/>
      <c r="H48" s="27"/>
      <c r="I48" s="22"/>
      <c r="J48" s="22"/>
      <c r="K48" s="27"/>
      <c r="L48" s="22"/>
      <c r="M48" s="3"/>
      <c r="N48" s="22"/>
    </row>
    <row r="49" spans="1:14" ht="13.5" customHeight="1">
      <c r="A49" s="2"/>
      <c r="B49" s="2"/>
      <c r="C49" s="2"/>
      <c r="D49" s="2"/>
      <c r="E49" s="2"/>
      <c r="F49" s="27"/>
      <c r="G49" s="22"/>
      <c r="H49" s="27"/>
      <c r="I49" s="22"/>
      <c r="J49" s="22"/>
      <c r="K49" s="27"/>
      <c r="L49" s="22"/>
      <c r="M49" s="3"/>
      <c r="N49" s="22"/>
    </row>
    <row r="50" spans="1:14" ht="13.5" customHeight="1">
      <c r="A50" s="2"/>
      <c r="B50" s="2"/>
      <c r="C50" s="2"/>
      <c r="D50" s="2"/>
      <c r="E50" s="2"/>
      <c r="F50" s="27"/>
      <c r="G50" s="22"/>
      <c r="H50" s="27"/>
      <c r="I50" s="22"/>
      <c r="J50" s="22"/>
      <c r="K50" s="27"/>
      <c r="L50" s="22"/>
      <c r="M50" s="3"/>
      <c r="N50" s="22"/>
    </row>
    <row r="51" spans="1:14" ht="13.5" customHeight="1">
      <c r="A51" s="2"/>
      <c r="B51" s="2"/>
      <c r="C51" s="2"/>
      <c r="D51" s="2"/>
      <c r="E51" s="2"/>
      <c r="F51" s="27"/>
      <c r="G51" s="22"/>
      <c r="H51" s="27"/>
      <c r="I51" s="22"/>
      <c r="J51" s="22"/>
      <c r="K51" s="27"/>
      <c r="L51" s="22"/>
      <c r="M51" s="3"/>
      <c r="N51" s="22"/>
    </row>
    <row r="52" spans="1:14" ht="13.5" customHeight="1">
      <c r="A52" s="2"/>
      <c r="B52" s="2"/>
      <c r="C52" s="2"/>
      <c r="D52" s="2"/>
      <c r="E52" s="2"/>
      <c r="F52" s="27"/>
      <c r="G52" s="22"/>
      <c r="H52" s="27"/>
      <c r="I52" s="22"/>
      <c r="J52" s="22"/>
      <c r="K52" s="27"/>
      <c r="L52" s="22"/>
      <c r="M52" s="3"/>
      <c r="N52" s="22"/>
    </row>
    <row r="53" ht="13.5" customHeight="1"/>
    <row r="54" ht="13.5" customHeight="1"/>
  </sheetData>
  <sheetProtection/>
  <mergeCells count="41">
    <mergeCell ref="A1:M1"/>
    <mergeCell ref="L2:N2"/>
    <mergeCell ref="A3:D5"/>
    <mergeCell ref="F3:G3"/>
    <mergeCell ref="H3:N3"/>
    <mergeCell ref="F4:F5"/>
    <mergeCell ref="G4:G5"/>
    <mergeCell ref="H4:I4"/>
    <mergeCell ref="J4:J5"/>
    <mergeCell ref="K4:K5"/>
    <mergeCell ref="L4:L5"/>
    <mergeCell ref="M4:N4"/>
    <mergeCell ref="B7:D7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A27:D27"/>
    <mergeCell ref="A28:D28"/>
    <mergeCell ref="B29:D29"/>
    <mergeCell ref="B30:D30"/>
    <mergeCell ref="C31:D31"/>
    <mergeCell ref="C32:D32"/>
    <mergeCell ref="C33:D33"/>
    <mergeCell ref="B34:D34"/>
    <mergeCell ref="A41:D41"/>
    <mergeCell ref="B35:D35"/>
    <mergeCell ref="A36:D36"/>
    <mergeCell ref="A37:D37"/>
    <mergeCell ref="B38:D38"/>
    <mergeCell ref="A39:D39"/>
    <mergeCell ref="B40:D40"/>
  </mergeCells>
  <printOptions/>
  <pageMargins left="0.5905511811023623" right="0.5905511811023623" top="0.6692913385826772" bottom="0.984251968503937" header="0.5118110236220472" footer="0.5118110236220472"/>
  <pageSetup fitToHeight="1" fitToWidth="1" horizontalDpi="600" verticalDpi="600" orientation="portrait" pageOrder="overThenDown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池田麻実</dc:creator>
  <cp:keywords/>
  <dc:description/>
  <cp:lastModifiedBy> </cp:lastModifiedBy>
  <cp:lastPrinted>2017-09-21T05:13:03Z</cp:lastPrinted>
  <dcterms:created xsi:type="dcterms:W3CDTF">2003-07-30T08:19:17Z</dcterms:created>
  <dcterms:modified xsi:type="dcterms:W3CDTF">2017-09-25T01:33:18Z</dcterms:modified>
  <cp:category/>
  <cp:version/>
  <cp:contentType/>
  <cp:contentStatus/>
</cp:coreProperties>
</file>